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  <sheet state="visible" name="VALUES" sheetId="2" r:id="rId5"/>
  </sheets>
  <definedNames/>
  <calcPr/>
  <extLst>
    <ext uri="GoogleSheetsCustomDataVersion1">
      <go:sheetsCustomData xmlns:go="http://customooxmlschemas.google.com/" r:id="rId6" roundtripDataSignature="AMtx7mhjKTrpHTmCTTEHLwZSHeNpr/lPlA=="/>
    </ext>
  </extLst>
</workbook>
</file>

<file path=xl/sharedStrings.xml><?xml version="1.0" encoding="utf-8"?>
<sst xmlns="http://schemas.openxmlformats.org/spreadsheetml/2006/main" count="100" uniqueCount="58">
  <si>
    <t xml:space="preserve">URBAN RITUAL    URBAN RITUAL    URBAN RITUAL    URBAN RITUAL    URBAN RITUAL    URBAN RITUAL    URBAN RITUAL    URBAN RITUAL    URBAN RITUAL    URBAN RITUAL    URBAN RITUAL    URBAN RITUAL   </t>
  </si>
  <si>
    <t>CATERING REQUEST ORDER FORM</t>
  </si>
  <si>
    <t>NAME</t>
  </si>
  <si>
    <t>DATE OF EVENT</t>
  </si>
  <si>
    <t>EVENT ADDRESS</t>
  </si>
  <si>
    <t>TIME OF EVENT</t>
  </si>
  <si>
    <t>TYPE OF EVENT</t>
  </si>
  <si>
    <t>PHONE NUMBER</t>
  </si>
  <si>
    <t>CATERING TYPE</t>
  </si>
  <si>
    <t>Full Service Catering</t>
  </si>
  <si>
    <t>EMAIL</t>
  </si>
  <si>
    <t>DRINK OPTIONS</t>
  </si>
  <si>
    <t># OF DRINKS</t>
  </si>
  <si>
    <t>MILK OPTION</t>
  </si>
  <si>
    <t>SUGAR LEVEL</t>
  </si>
  <si>
    <t>TOPPINGS</t>
  </si>
  <si>
    <t>PRICE</t>
  </si>
  <si>
    <t>HOUSE MILK TEA</t>
  </si>
  <si>
    <t>Classic Milk (Dairy)</t>
  </si>
  <si>
    <t>Regular Sweet (70%)</t>
  </si>
  <si>
    <t>No Toppings</t>
  </si>
  <si>
    <t>MATCHA TOFFEE</t>
  </si>
  <si>
    <t>CREME BRULEE</t>
  </si>
  <si>
    <t>Regular Sweet (Set sweetness only)</t>
  </si>
  <si>
    <t>Honey Boba &amp; Creme Brulee (already included)</t>
  </si>
  <si>
    <t>STRAWBERRY MILK BAR</t>
  </si>
  <si>
    <t>GUAVA PASTELITOS</t>
  </si>
  <si>
    <t>Salted Cheese</t>
  </si>
  <si>
    <t>WHITE GRAPE YUZU</t>
  </si>
  <si>
    <t>No Milk</t>
  </si>
  <si>
    <t>BAESIL</t>
  </si>
  <si>
    <t>MANGO STICKY RICE</t>
  </si>
  <si>
    <t>Rice Milk</t>
  </si>
  <si>
    <t>Regular Sweet (Set Sweetness only)</t>
  </si>
  <si>
    <t>JASMINE GREEN TEA</t>
  </si>
  <si>
    <t>THAI TEA</t>
  </si>
  <si>
    <t>TOTAL DRINKS</t>
  </si>
  <si>
    <t>Catering Type Fee</t>
  </si>
  <si>
    <t>Total</t>
  </si>
  <si>
    <t>Instructions!</t>
  </si>
  <si>
    <t>1. Fill out the basic information highlighted in yellow.</t>
  </si>
  <si>
    <t>2. Select the "Catering Type" you'd like to request.</t>
  </si>
  <si>
    <t>3. Enter the number of drinks you'd like to request in the "# of drinks" column</t>
  </si>
  <si>
    <t>4. Choose your Milk Option, Sugar Level, and Toppings from the drop down menu</t>
  </si>
  <si>
    <t>5. The form should produce a rough quote for the catering. PLEASE NOTE: THIS IS NOT THE FINAL QUOTE. THE FINAL QUOTE WILL DEPEND ON DETAILS AND LOCATION OF EVENT.</t>
  </si>
  <si>
    <t>NOTES:</t>
  </si>
  <si>
    <t>-There are duplicates of popular items so that you can select different milk options, sugar levels, or toppings</t>
  </si>
  <si>
    <t>-These are our current catering offerings. If you'd like to make a special request, please contact us at hello@urbanritualcafe.com</t>
  </si>
  <si>
    <r>
      <rPr>
        <rFont val="Calibri"/>
        <i/>
        <color rgb="FF000000"/>
        <sz val="12.0"/>
      </rPr>
      <t>-</t>
    </r>
    <r>
      <rPr>
        <rFont val="Calibri"/>
        <i val="0"/>
        <color rgb="FF000000"/>
        <sz val="12.0"/>
      </rPr>
      <t>If possible, please order drinks in quantities of 5's.</t>
    </r>
  </si>
  <si>
    <t>MILK OPTIONS</t>
  </si>
  <si>
    <t>Oat Milk</t>
  </si>
  <si>
    <t>Macadamia Nut Milk</t>
  </si>
  <si>
    <t>Soy Milk</t>
  </si>
  <si>
    <t>Honey Boba</t>
  </si>
  <si>
    <t>Crystal Boba</t>
  </si>
  <si>
    <t>Aloe Vera</t>
  </si>
  <si>
    <t>Lychee Jelly</t>
  </si>
  <si>
    <t>Drop-Off/Grab &amp; 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</si>
</sst>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i/>
      <sz val="12.0"/>
      <color rgb="FF000000"/>
      <name val="Calibri"/>
    </font>
    <font>
      <sz val="12.0"/>
      <color theme="1"/>
      <name val="Calibri"/>
    </font>
    <font>
      <b/>
      <i/>
      <sz val="12.0"/>
      <color theme="1"/>
      <name val="Calibri"/>
    </font>
    <font>
      <b/>
      <sz val="12.0"/>
      <color theme="1"/>
      <name val="Calibri"/>
    </font>
    <font>
      <sz val="12.0"/>
      <color rgb="FF000000"/>
      <name val="Calibri"/>
    </font>
    <font>
      <sz val="12.0"/>
    </font>
    <font>
      <sz val="12.0"/>
      <color rgb="FF0A0101"/>
      <name val="Calibri"/>
    </font>
    <font>
      <color theme="1"/>
      <name val="Calibri"/>
    </font>
    <font>
      <b/>
      <sz val="12.0"/>
    </font>
    <font>
      <i/>
      <sz val="12.0"/>
      <color rgb="FF000000"/>
      <name val="Calibri"/>
    </font>
    <font>
      <b/>
      <sz val="12.0"/>
      <color rgb="FF000000"/>
      <name val="Calibri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Roboto"/>
    </font>
    <font>
      <sz val="10.0"/>
      <color rgb="FF000000"/>
      <name val="Calibri"/>
    </font>
    <font>
      <sz val="10.0"/>
      <color rgb="FF000000"/>
      <name val="Inconsolata"/>
    </font>
    <font/>
    <font>
      <color rgb="FF00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textRotation="90"/>
    </xf>
    <xf borderId="0" fillId="0" fontId="2" numFmtId="0" xfId="0" applyFont="1"/>
    <xf borderId="0" fillId="3" fontId="3" numFmtId="0" xfId="0" applyFill="1" applyFont="1"/>
    <xf borderId="0" fillId="0" fontId="3" numFmtId="0" xfId="0" applyFont="1"/>
    <xf borderId="0" fillId="4" fontId="4" numFmtId="0" xfId="0" applyAlignment="1" applyFill="1" applyFont="1">
      <alignment horizontal="right" readingOrder="0"/>
    </xf>
    <xf borderId="0" fillId="5" fontId="2" numFmtId="0" xfId="0" applyAlignment="1" applyFill="1" applyFont="1">
      <alignment horizontal="center" readingOrder="0"/>
    </xf>
    <xf borderId="0" fillId="4" fontId="4" numFmtId="0" xfId="0" applyAlignment="1" applyFont="1">
      <alignment horizontal="right"/>
    </xf>
    <xf borderId="0" fillId="5" fontId="4" numFmtId="0" xfId="0" applyAlignment="1" applyFont="1">
      <alignment horizontal="center"/>
    </xf>
    <xf borderId="0" fillId="4" fontId="2" numFmtId="0" xfId="0" applyFont="1"/>
    <xf borderId="0" fillId="4" fontId="5" numFmtId="0" xfId="0" applyFont="1"/>
    <xf borderId="0" fillId="0" fontId="4" numFmtId="0" xfId="0" applyFont="1"/>
    <xf borderId="0" fillId="0" fontId="4" numFmtId="0" xfId="0" applyAlignment="1" applyFont="1">
      <alignment horizontal="right" readingOrder="0"/>
    </xf>
    <xf borderId="0" fillId="5" fontId="2" numFmtId="0" xfId="0" applyFont="1"/>
    <xf borderId="0" fillId="0" fontId="2" numFmtId="0" xfId="0" applyFont="1"/>
    <xf borderId="0" fillId="6" fontId="4" numFmtId="0" xfId="0" applyAlignment="1" applyFill="1" applyFont="1">
      <alignment horizontal="right"/>
    </xf>
    <xf borderId="0" fillId="6" fontId="4" numFmtId="0" xfId="0" applyAlignment="1" applyFont="1">
      <alignment horizontal="center" vertical="bottom"/>
    </xf>
    <xf borderId="0" fillId="6" fontId="4" numFmtId="0" xfId="0" applyAlignment="1" applyFont="1">
      <alignment horizontal="center"/>
    </xf>
    <xf borderId="0" fillId="4" fontId="2" numFmtId="0" xfId="0" applyAlignment="1" applyFont="1">
      <alignment horizontal="right" vertical="bottom"/>
    </xf>
    <xf borderId="0" fillId="0" fontId="2" numFmtId="0" xfId="0" applyAlignment="1" applyFont="1">
      <alignment horizontal="right"/>
    </xf>
    <xf borderId="0" fillId="5" fontId="6" numFmtId="0" xfId="0" applyAlignment="1" applyFont="1">
      <alignment horizontal="center" readingOrder="0" vertical="bottom"/>
    </xf>
    <xf borderId="0" fillId="0" fontId="7" numFmtId="0" xfId="0" applyAlignment="1" applyFont="1">
      <alignment readingOrder="0"/>
    </xf>
    <xf borderId="0" fillId="0" fontId="2" numFmtId="0" xfId="0" applyAlignment="1" applyFont="1">
      <alignment horizontal="left" vertical="bottom"/>
    </xf>
    <xf borderId="0" fillId="0" fontId="2" numFmtId="0" xfId="0" applyAlignment="1" applyFont="1">
      <alignment horizontal="left"/>
    </xf>
    <xf borderId="0" fillId="0" fontId="5" numFmtId="164" xfId="0" applyAlignment="1" applyFont="1" applyNumberFormat="1">
      <alignment horizontal="right"/>
    </xf>
    <xf borderId="0" fillId="5" fontId="2" numFmtId="0" xfId="0" applyAlignment="1" applyFont="1">
      <alignment horizontal="center" vertical="bottom"/>
    </xf>
    <xf borderId="0" fillId="0" fontId="7" numFmtId="0" xfId="0" applyFont="1"/>
    <xf borderId="0" fillId="4" fontId="2" numFmtId="0" xfId="0" applyAlignment="1" applyFont="1">
      <alignment vertical="bottom"/>
    </xf>
    <xf borderId="0" fillId="4" fontId="5" numFmtId="164" xfId="0" applyFont="1" applyNumberFormat="1"/>
    <xf borderId="0" fillId="4" fontId="2" numFmtId="0" xfId="0" applyAlignment="1" applyFont="1">
      <alignment horizontal="right"/>
    </xf>
    <xf borderId="0" fillId="4" fontId="8" numFmtId="0" xfId="0" applyFont="1"/>
    <xf borderId="0" fillId="5" fontId="2" numFmtId="0" xfId="0" applyAlignment="1" applyFont="1">
      <alignment horizontal="center" readingOrder="0" vertical="bottom"/>
    </xf>
    <xf borderId="0" fillId="6" fontId="2" numFmtId="0" xfId="0" applyAlignment="1" applyFont="1">
      <alignment horizontal="right"/>
    </xf>
    <xf borderId="0" fillId="6" fontId="2" numFmtId="0" xfId="0" applyAlignment="1" applyFont="1">
      <alignment horizontal="left"/>
    </xf>
    <xf borderId="0" fillId="6" fontId="5" numFmtId="164" xfId="0" applyAlignment="1" applyFont="1" applyNumberFormat="1">
      <alignment horizontal="right"/>
    </xf>
    <xf borderId="0" fillId="0" fontId="2" numFmtId="0" xfId="0" applyAlignment="1" applyFont="1">
      <alignment horizontal="right" readingOrder="0"/>
    </xf>
    <xf borderId="0" fillId="0" fontId="2" numFmtId="164" xfId="0" applyFont="1" applyNumberFormat="1"/>
    <xf borderId="0" fillId="0" fontId="9" numFmtId="0" xfId="0" applyAlignment="1" applyFont="1">
      <alignment horizontal="right" readingOrder="0"/>
    </xf>
    <xf borderId="0" fillId="4" fontId="4" numFmtId="164" xfId="0" applyFont="1" applyNumberFormat="1"/>
    <xf borderId="0" fillId="4" fontId="3" numFmtId="0" xfId="0" applyFont="1"/>
    <xf borderId="0" fillId="3" fontId="4" numFmtId="0" xfId="0" applyAlignment="1" applyFont="1">
      <alignment horizontal="right" textRotation="90" vertical="center"/>
    </xf>
    <xf borderId="0" fillId="0" fontId="2" numFmtId="0" xfId="0" applyAlignment="1" applyFont="1">
      <alignment readingOrder="0"/>
    </xf>
    <xf borderId="0" fillId="0" fontId="5" numFmtId="0" xfId="0" applyAlignment="1" applyFont="1">
      <alignment horizontal="left" readingOrder="0"/>
    </xf>
    <xf borderId="0" fillId="4" fontId="5" numFmtId="0" xfId="0" applyAlignment="1" applyFont="1">
      <alignment readingOrder="0" shrinkToFit="0" wrapText="1"/>
    </xf>
    <xf borderId="0" fillId="4" fontId="10" numFmtId="0" xfId="0" applyFont="1"/>
    <xf borderId="0" fillId="4" fontId="11" numFmtId="0" xfId="0" applyFont="1"/>
    <xf borderId="0" fillId="0" fontId="2" numFmtId="0" xfId="0" applyAlignment="1" applyFont="1">
      <alignment shrinkToFit="0" wrapText="1"/>
    </xf>
    <xf borderId="0" fillId="4" fontId="5" numFmtId="0" xfId="0" applyAlignment="1" applyFont="1">
      <alignment shrinkToFit="0" wrapText="1"/>
    </xf>
    <xf borderId="0" fillId="0" fontId="8" numFmtId="0" xfId="0" applyAlignment="1" applyFont="1">
      <alignment horizontal="right"/>
    </xf>
    <xf borderId="0" fillId="0" fontId="12" numFmtId="0" xfId="0" applyFont="1"/>
    <xf borderId="0" fillId="0" fontId="13" numFmtId="0" xfId="0" applyFont="1"/>
    <xf borderId="0" fillId="4" fontId="14" numFmtId="0" xfId="0" applyFont="1"/>
    <xf borderId="0" fillId="4" fontId="15" numFmtId="0" xfId="0" applyAlignment="1" applyFont="1">
      <alignment horizontal="left"/>
    </xf>
    <xf borderId="0" fillId="4" fontId="16" numFmtId="0" xfId="0" applyFont="1"/>
    <xf borderId="0" fillId="0" fontId="8" numFmtId="0" xfId="0" applyAlignment="1" applyFont="1">
      <alignment readingOrder="0"/>
    </xf>
    <xf borderId="0" fillId="0" fontId="17" numFmtId="0" xfId="0" applyAlignment="1" applyFont="1">
      <alignment readingOrder="0"/>
    </xf>
    <xf borderId="0" fillId="4" fontId="18" numFmtId="0" xfId="0" applyAlignment="1" applyFont="1">
      <alignment readingOrder="0"/>
    </xf>
    <xf borderId="0" fillId="0" fontId="8" numFmtId="0" xfId="0" applyFont="1"/>
    <xf borderId="0" fillId="4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.57"/>
    <col customWidth="1" min="2" max="2" width="37.71"/>
    <col customWidth="1" min="3" max="3" width="15.29"/>
    <col customWidth="1" min="4" max="4" width="21.29"/>
    <col customWidth="1" min="5" max="5" width="19.14"/>
    <col customWidth="1" min="6" max="6" width="16.57"/>
    <col customWidth="1" min="10" max="10" width="43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.75" customHeight="1">
      <c r="B2" s="3" t="s">
        <v>1</v>
      </c>
      <c r="H2" s="4"/>
      <c r="I2" s="4"/>
      <c r="J2" s="2"/>
      <c r="K2" s="2"/>
      <c r="L2" s="2"/>
    </row>
    <row r="3" ht="15.75" customHeight="1">
      <c r="B3" s="5" t="s">
        <v>2</v>
      </c>
      <c r="C3" s="6"/>
      <c r="E3" s="7" t="s">
        <v>3</v>
      </c>
      <c r="F3" s="8"/>
      <c r="H3" s="9"/>
      <c r="I3" s="9"/>
      <c r="J3" s="10"/>
      <c r="K3" s="10"/>
      <c r="L3" s="10"/>
    </row>
    <row r="4" ht="15.75" customHeight="1">
      <c r="B4" s="5" t="s">
        <v>4</v>
      </c>
      <c r="C4" s="8"/>
      <c r="H4" s="11"/>
      <c r="I4" s="11"/>
      <c r="J4" s="9"/>
      <c r="K4" s="9"/>
      <c r="L4" s="9"/>
    </row>
    <row r="5" ht="15.75" customHeight="1">
      <c r="B5" s="5" t="s">
        <v>5</v>
      </c>
      <c r="C5" s="8"/>
      <c r="E5" s="12" t="s">
        <v>6</v>
      </c>
      <c r="F5" s="6"/>
      <c r="H5" s="11"/>
      <c r="I5" s="11"/>
      <c r="J5" s="9"/>
      <c r="K5" s="9"/>
      <c r="L5" s="9"/>
    </row>
    <row r="6" ht="15.75" customHeight="1">
      <c r="B6" s="7" t="s">
        <v>7</v>
      </c>
      <c r="C6" s="8"/>
      <c r="E6" s="12" t="s">
        <v>8</v>
      </c>
      <c r="F6" s="6" t="s">
        <v>9</v>
      </c>
      <c r="H6" s="11"/>
      <c r="I6" s="11"/>
      <c r="J6" s="9"/>
      <c r="K6" s="9"/>
      <c r="L6" s="9"/>
    </row>
    <row r="7" ht="15.75" customHeight="1">
      <c r="B7" s="12" t="s">
        <v>10</v>
      </c>
      <c r="C7" s="13"/>
      <c r="H7" s="11"/>
      <c r="I7" s="11"/>
      <c r="J7" s="9"/>
      <c r="K7" s="9"/>
      <c r="L7" s="9"/>
    </row>
    <row r="8" ht="15.75" customHeight="1">
      <c r="B8" s="14"/>
      <c r="C8" s="14"/>
      <c r="D8" s="14"/>
      <c r="E8" s="14"/>
      <c r="F8" s="14"/>
      <c r="G8" s="14"/>
      <c r="H8" s="11"/>
      <c r="I8" s="11"/>
      <c r="J8" s="9"/>
      <c r="K8" s="9"/>
      <c r="L8" s="9"/>
    </row>
    <row r="9" ht="15.75" customHeight="1">
      <c r="B9" s="15" t="s">
        <v>11</v>
      </c>
      <c r="C9" s="16" t="s">
        <v>12</v>
      </c>
      <c r="D9" s="16" t="s">
        <v>13</v>
      </c>
      <c r="E9" s="17" t="s">
        <v>14</v>
      </c>
      <c r="F9" s="16" t="s">
        <v>15</v>
      </c>
      <c r="G9" s="17" t="s">
        <v>16</v>
      </c>
      <c r="H9" s="18"/>
      <c r="I9" s="2"/>
      <c r="J9" s="2"/>
      <c r="K9" s="2"/>
      <c r="L9" s="2"/>
    </row>
    <row r="10" ht="15.75" customHeight="1">
      <c r="B10" s="19" t="s">
        <v>17</v>
      </c>
      <c r="C10" s="20"/>
      <c r="D10" s="21" t="s">
        <v>18</v>
      </c>
      <c r="E10" s="22" t="s">
        <v>19</v>
      </c>
      <c r="F10" s="23" t="s">
        <v>20</v>
      </c>
      <c r="G10" s="24">
        <f t="shared" ref="G10:G11" si="1">SUM(VLOOKUP(D10,$B$62:$C$65,2,FALSE)+VLOOKUP(F10,$B$69:$C$73,2,FALSE)+5.25)*C10</f>
        <v>0</v>
      </c>
      <c r="H10" s="18"/>
      <c r="I10" s="2"/>
      <c r="J10" s="2"/>
      <c r="K10" s="2"/>
      <c r="L10" s="2"/>
    </row>
    <row r="11" ht="15.75" customHeight="1">
      <c r="B11" s="19" t="s">
        <v>17</v>
      </c>
      <c r="C11" s="25"/>
      <c r="D11" s="26" t="s">
        <v>18</v>
      </c>
      <c r="E11" s="22" t="s">
        <v>19</v>
      </c>
      <c r="F11" s="23" t="s">
        <v>20</v>
      </c>
      <c r="G11" s="24">
        <f t="shared" si="1"/>
        <v>0</v>
      </c>
      <c r="H11" s="27"/>
      <c r="I11" s="2"/>
      <c r="J11" s="2"/>
      <c r="K11" s="2"/>
      <c r="L11" s="2"/>
    </row>
    <row r="12" ht="15.75" customHeight="1">
      <c r="B12" s="19" t="s">
        <v>21</v>
      </c>
      <c r="C12" s="25"/>
      <c r="D12" s="26" t="s">
        <v>18</v>
      </c>
      <c r="E12" s="22" t="s">
        <v>19</v>
      </c>
      <c r="F12" s="23" t="s">
        <v>20</v>
      </c>
      <c r="G12" s="24">
        <f t="shared" ref="G12:G13" si="2">SUM(VLOOKUP(D12,$B$62:$C$65,2,FALSE)+VLOOKUP(F12,$B$69:$C$73,2,FALSE)+5.75)*C12</f>
        <v>0</v>
      </c>
      <c r="H12" s="27"/>
      <c r="I12" s="2"/>
      <c r="J12" s="2"/>
      <c r="K12" s="2"/>
      <c r="L12" s="2"/>
    </row>
    <row r="13" ht="15.75" customHeight="1">
      <c r="B13" s="19" t="s">
        <v>21</v>
      </c>
      <c r="C13" s="25"/>
      <c r="D13" s="26" t="s">
        <v>18</v>
      </c>
      <c r="E13" s="22" t="s">
        <v>19</v>
      </c>
      <c r="F13" s="23" t="s">
        <v>20</v>
      </c>
      <c r="G13" s="24">
        <f t="shared" si="2"/>
        <v>0</v>
      </c>
      <c r="H13" s="27"/>
      <c r="I13" s="2"/>
      <c r="J13" s="2"/>
      <c r="K13" s="2"/>
      <c r="L13" s="2"/>
    </row>
    <row r="14" ht="15.75" customHeight="1">
      <c r="B14" s="19" t="s">
        <v>22</v>
      </c>
      <c r="C14" s="25"/>
      <c r="D14" s="26" t="s">
        <v>18</v>
      </c>
      <c r="E14" s="22" t="s">
        <v>23</v>
      </c>
      <c r="F14" s="23" t="s">
        <v>24</v>
      </c>
      <c r="G14" s="28">
        <f t="shared" ref="G14:G15" si="3">SUM(VLOOKUP(D14,$B$62:$C$65,2,FALSE)+6.25)*C14</f>
        <v>0</v>
      </c>
      <c r="H14" s="27"/>
      <c r="I14" s="2"/>
      <c r="J14" s="2"/>
      <c r="K14" s="2"/>
      <c r="L14" s="2"/>
    </row>
    <row r="15" ht="15.75" customHeight="1">
      <c r="B15" s="19" t="s">
        <v>22</v>
      </c>
      <c r="C15" s="25"/>
      <c r="D15" s="26" t="s">
        <v>18</v>
      </c>
      <c r="E15" s="22" t="s">
        <v>23</v>
      </c>
      <c r="F15" s="23" t="s">
        <v>24</v>
      </c>
      <c r="G15" s="28">
        <f t="shared" si="3"/>
        <v>0</v>
      </c>
      <c r="H15" s="27"/>
      <c r="I15" s="2"/>
      <c r="J15" s="2"/>
      <c r="K15" s="2"/>
      <c r="L15" s="2"/>
    </row>
    <row r="16" ht="15.75" customHeight="1">
      <c r="B16" s="29" t="s">
        <v>25</v>
      </c>
      <c r="C16" s="25"/>
      <c r="D16" s="26" t="s">
        <v>18</v>
      </c>
      <c r="E16" s="22" t="s">
        <v>19</v>
      </c>
      <c r="F16" s="23" t="s">
        <v>20</v>
      </c>
      <c r="G16" s="24">
        <f>SUM(VLOOKUP(D16,$B$62:$C$65,2,FALSE)+VLOOKUP(F16,$B$69:$C$73,2,FALSE)+5.5)*C16</f>
        <v>0</v>
      </c>
      <c r="H16" s="18"/>
      <c r="I16" s="9"/>
      <c r="J16" s="1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ht="15.75" customHeight="1">
      <c r="B17" s="19" t="s">
        <v>26</v>
      </c>
      <c r="C17" s="25"/>
      <c r="D17" s="23" t="s">
        <v>27</v>
      </c>
      <c r="E17" s="22" t="s">
        <v>19</v>
      </c>
      <c r="F17" s="23" t="s">
        <v>20</v>
      </c>
      <c r="G17" s="24">
        <f t="shared" ref="G17:G19" si="4">SUM(VLOOKUP(F17,$B$69:$C$73,2,FALSE)+5.5)*C17</f>
        <v>0</v>
      </c>
      <c r="H17" s="27"/>
      <c r="I17" s="2"/>
      <c r="J17" s="2"/>
      <c r="K17" s="2"/>
      <c r="L17" s="2"/>
    </row>
    <row r="18" ht="15.75" customHeight="1">
      <c r="B18" s="29" t="s">
        <v>28</v>
      </c>
      <c r="C18" s="31"/>
      <c r="D18" s="23" t="s">
        <v>29</v>
      </c>
      <c r="E18" s="22" t="s">
        <v>19</v>
      </c>
      <c r="F18" s="23" t="s">
        <v>20</v>
      </c>
      <c r="G18" s="24">
        <f t="shared" si="4"/>
        <v>0</v>
      </c>
      <c r="H18" s="18"/>
      <c r="I18" s="2"/>
      <c r="J18" s="2"/>
      <c r="K18" s="2"/>
      <c r="L18" s="2"/>
    </row>
    <row r="19" ht="15.75" customHeight="1">
      <c r="B19" s="29" t="s">
        <v>30</v>
      </c>
      <c r="C19" s="31"/>
      <c r="D19" s="23" t="s">
        <v>29</v>
      </c>
      <c r="E19" s="22" t="s">
        <v>19</v>
      </c>
      <c r="F19" s="23" t="s">
        <v>20</v>
      </c>
      <c r="G19" s="24">
        <f t="shared" si="4"/>
        <v>0</v>
      </c>
      <c r="H19" s="18"/>
      <c r="I19" s="2"/>
      <c r="J19" s="2"/>
      <c r="K19" s="2"/>
      <c r="L19" s="2"/>
    </row>
    <row r="20" ht="15.75" customHeight="1">
      <c r="B20" s="19" t="s">
        <v>31</v>
      </c>
      <c r="C20" s="25"/>
      <c r="D20" s="23" t="s">
        <v>32</v>
      </c>
      <c r="E20" s="22" t="s">
        <v>33</v>
      </c>
      <c r="F20" s="23" t="s">
        <v>20</v>
      </c>
      <c r="G20" s="24">
        <f>SUM(VLOOKUP(F20,$B$69:$C$73,2,FALSE)+5.75)*C20</f>
        <v>0</v>
      </c>
      <c r="H20" s="18"/>
      <c r="I20" s="2"/>
      <c r="J20" s="2"/>
      <c r="K20" s="2"/>
      <c r="L20" s="2"/>
    </row>
    <row r="21" ht="15.75" customHeight="1">
      <c r="B21" s="19" t="s">
        <v>34</v>
      </c>
      <c r="C21" s="25"/>
      <c r="D21" s="23" t="s">
        <v>18</v>
      </c>
      <c r="E21" s="22" t="s">
        <v>19</v>
      </c>
      <c r="F21" s="23" t="s">
        <v>20</v>
      </c>
      <c r="G21" s="24">
        <f>SUM(VLOOKUP(D21,$B$62:$C$66,2,FALSE)+VLOOKUP(F21,$B$69:$C$73,2,FALSE)+4.75)*C21</f>
        <v>0</v>
      </c>
      <c r="H21" s="18"/>
      <c r="I21" s="2"/>
      <c r="J21" s="2"/>
      <c r="K21" s="2"/>
      <c r="L21" s="2"/>
    </row>
    <row r="22" ht="15.75" customHeight="1">
      <c r="B22" s="19" t="s">
        <v>35</v>
      </c>
      <c r="C22" s="25"/>
      <c r="D22" s="23" t="s">
        <v>18</v>
      </c>
      <c r="E22" s="22" t="s">
        <v>19</v>
      </c>
      <c r="F22" s="23" t="s">
        <v>20</v>
      </c>
      <c r="G22" s="24">
        <f>SUM(VLOOKUP(D22,$B$62:$C$65,2,FALSE)+VLOOKUP(F22,$B$69:$C$73,2,FALSE)+4.75)*C22</f>
        <v>0</v>
      </c>
      <c r="H22" s="18"/>
      <c r="I22" s="2"/>
      <c r="J22" s="2"/>
      <c r="K22" s="2"/>
      <c r="L22" s="2"/>
    </row>
    <row r="23" ht="15.75" customHeight="1">
      <c r="B23" s="32" t="s">
        <v>36</v>
      </c>
      <c r="C23" s="32">
        <f>SUM(C10:C22)</f>
        <v>0</v>
      </c>
      <c r="D23" s="33"/>
      <c r="E23" s="33"/>
      <c r="F23" s="33"/>
      <c r="G23" s="34">
        <f>sum(G10:G22)</f>
        <v>0</v>
      </c>
      <c r="H23" s="2"/>
      <c r="I23" s="2"/>
      <c r="J23" s="2"/>
      <c r="K23" s="2"/>
      <c r="L23" s="2"/>
    </row>
    <row r="24" ht="15.75" customHeight="1">
      <c r="B24" s="19"/>
      <c r="C24" s="2"/>
      <c r="D24" s="2"/>
      <c r="E24" s="2"/>
      <c r="F24" s="2"/>
      <c r="G24" s="11"/>
      <c r="H24" s="2"/>
      <c r="I24" s="2"/>
      <c r="J24" s="2"/>
    </row>
    <row r="25" ht="15.75" customHeight="1">
      <c r="B25" s="19"/>
      <c r="C25" s="2"/>
      <c r="D25" s="2"/>
      <c r="E25" s="2"/>
      <c r="F25" s="35" t="s">
        <v>37</v>
      </c>
      <c r="G25" s="36">
        <f>SUM(VLOOKUP(F6,$B$75:$C$76,2,FALSE))</f>
        <v>300</v>
      </c>
      <c r="H25" s="2"/>
      <c r="I25" s="2"/>
      <c r="J25" s="2"/>
    </row>
    <row r="26" ht="15.75" customHeight="1">
      <c r="B26" s="29"/>
      <c r="D26" s="2"/>
      <c r="E26" s="2"/>
      <c r="F26" s="37" t="s">
        <v>38</v>
      </c>
      <c r="G26" s="38">
        <f>G25+G23</f>
        <v>300</v>
      </c>
      <c r="H26" s="39"/>
      <c r="I26" s="39"/>
      <c r="J26" s="4"/>
      <c r="K26" s="4"/>
      <c r="L26" s="4"/>
    </row>
    <row r="27" ht="15.75" customHeight="1">
      <c r="B27" s="29"/>
      <c r="C27" s="29"/>
      <c r="D27" s="2"/>
      <c r="E27" s="2"/>
      <c r="F27" s="35"/>
      <c r="G27" s="39"/>
      <c r="H27" s="39"/>
      <c r="I27" s="39"/>
      <c r="J27" s="4"/>
      <c r="K27" s="4"/>
      <c r="L27" s="4"/>
    </row>
    <row r="28" ht="15.75" customHeight="1">
      <c r="B28" s="40" t="s">
        <v>39</v>
      </c>
      <c r="C28" s="41" t="s">
        <v>40</v>
      </c>
      <c r="H28" s="2"/>
      <c r="I28" s="2"/>
      <c r="J28" s="2"/>
      <c r="K28" s="2"/>
      <c r="L28" s="2"/>
    </row>
    <row r="29" ht="15.75" customHeight="1">
      <c r="C29" s="41" t="s">
        <v>41</v>
      </c>
      <c r="H29" s="2"/>
      <c r="I29" s="2"/>
      <c r="J29" s="2"/>
      <c r="K29" s="2"/>
      <c r="L29" s="2"/>
    </row>
    <row r="30" ht="15.75" customHeight="1">
      <c r="C30" s="41" t="s">
        <v>42</v>
      </c>
      <c r="H30" s="2"/>
      <c r="I30" s="2"/>
      <c r="J30" s="2"/>
      <c r="K30" s="2"/>
      <c r="L30" s="2"/>
    </row>
    <row r="31" ht="15.75" customHeight="1">
      <c r="C31" s="42" t="s">
        <v>43</v>
      </c>
      <c r="H31" s="2"/>
      <c r="I31" s="2"/>
      <c r="J31" s="2"/>
      <c r="K31" s="2"/>
      <c r="L31" s="2"/>
    </row>
    <row r="32" ht="15.75" customHeight="1">
      <c r="C32" s="43" t="s">
        <v>44</v>
      </c>
      <c r="H32" s="2"/>
      <c r="I32" s="2"/>
      <c r="J32" s="2"/>
      <c r="K32" s="2"/>
      <c r="L32" s="2"/>
    </row>
    <row r="33" ht="15.75" customHeight="1">
      <c r="H33" s="2"/>
      <c r="I33" s="2"/>
      <c r="J33" s="2"/>
      <c r="K33" s="2"/>
      <c r="L33" s="2"/>
    </row>
    <row r="34" ht="15.75" customHeight="1">
      <c r="C34" s="44"/>
      <c r="H34" s="2"/>
      <c r="I34" s="2"/>
      <c r="J34" s="2"/>
      <c r="K34" s="2"/>
      <c r="L34" s="2"/>
    </row>
    <row r="35" ht="15.75" customHeight="1">
      <c r="C35" s="45" t="s">
        <v>45</v>
      </c>
      <c r="H35" s="2"/>
      <c r="I35" s="2"/>
      <c r="J35" s="2"/>
      <c r="K35" s="2"/>
      <c r="L35" s="2"/>
    </row>
    <row r="36" ht="15.75" customHeight="1">
      <c r="C36" s="46" t="s">
        <v>46</v>
      </c>
      <c r="H36" s="46"/>
      <c r="I36" s="46"/>
      <c r="J36" s="46"/>
      <c r="K36" s="46"/>
      <c r="L36" s="46"/>
    </row>
    <row r="37" ht="15.75" customHeight="1">
      <c r="C37" s="47" t="s">
        <v>47</v>
      </c>
      <c r="H37" s="2"/>
      <c r="I37" s="2"/>
      <c r="J37" s="2"/>
      <c r="K37" s="2"/>
      <c r="L37" s="2"/>
    </row>
    <row r="38" ht="15.75" customHeight="1">
      <c r="H38" s="2"/>
      <c r="I38" s="2"/>
      <c r="J38" s="2"/>
      <c r="K38" s="2"/>
      <c r="L38" s="2"/>
    </row>
    <row r="39" ht="15.75" customHeight="1">
      <c r="C39" s="44" t="s">
        <v>48</v>
      </c>
      <c r="H39" s="2"/>
      <c r="I39" s="2"/>
      <c r="J39" s="2"/>
      <c r="K39" s="2"/>
      <c r="L39" s="2"/>
    </row>
    <row r="40" ht="15.75" customHeight="1">
      <c r="A40" s="19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5.75" customHeight="1">
      <c r="A41" s="48"/>
      <c r="B41" s="48"/>
    </row>
    <row r="42" ht="15.75" customHeight="1">
      <c r="A42" s="48"/>
      <c r="B42" s="48"/>
    </row>
    <row r="43" ht="15.75" customHeight="1">
      <c r="A43" s="48"/>
      <c r="B43" s="48"/>
    </row>
    <row r="44" ht="15.75" customHeight="1">
      <c r="A44" s="48"/>
      <c r="B44" s="48"/>
    </row>
    <row r="45" ht="15.75" customHeight="1">
      <c r="A45" s="48"/>
      <c r="B45" s="48"/>
    </row>
    <row r="46" ht="15.75" customHeight="1">
      <c r="A46" s="48"/>
      <c r="B46" s="48"/>
    </row>
    <row r="47" ht="15.75" customHeight="1">
      <c r="A47" s="48"/>
      <c r="B47" s="48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>
      <c r="B61" s="49" t="s">
        <v>49</v>
      </c>
      <c r="C61" s="50"/>
    </row>
    <row r="62" ht="15.75" customHeight="1">
      <c r="B62" s="50" t="s">
        <v>18</v>
      </c>
      <c r="C62" s="50">
        <v>0.0</v>
      </c>
    </row>
    <row r="63" ht="15.75" customHeight="1">
      <c r="B63" s="51" t="s">
        <v>50</v>
      </c>
      <c r="C63" s="50">
        <v>0.5</v>
      </c>
    </row>
    <row r="64" ht="15.75" customHeight="1">
      <c r="B64" s="51" t="s">
        <v>51</v>
      </c>
      <c r="C64" s="50">
        <v>0.5</v>
      </c>
    </row>
    <row r="65" ht="15.75" customHeight="1">
      <c r="B65" s="50" t="s">
        <v>52</v>
      </c>
      <c r="C65" s="50">
        <v>0.5</v>
      </c>
    </row>
    <row r="66" ht="15.75" customHeight="1">
      <c r="B66" s="50" t="s">
        <v>29</v>
      </c>
      <c r="C66" s="50">
        <v>0.0</v>
      </c>
    </row>
    <row r="67" ht="15.75" customHeight="1">
      <c r="B67" s="49"/>
      <c r="C67" s="50"/>
    </row>
    <row r="68" ht="15.75" customHeight="1">
      <c r="B68" s="49" t="s">
        <v>15</v>
      </c>
      <c r="C68" s="50"/>
    </row>
    <row r="69" ht="15.75" customHeight="1">
      <c r="B69" s="50" t="s">
        <v>53</v>
      </c>
      <c r="C69" s="50">
        <v>0.5</v>
      </c>
    </row>
    <row r="70" ht="15.75" customHeight="1">
      <c r="B70" s="52" t="s">
        <v>54</v>
      </c>
      <c r="C70" s="50">
        <v>0.5</v>
      </c>
    </row>
    <row r="71" ht="15.75" customHeight="1">
      <c r="B71" s="53" t="s">
        <v>55</v>
      </c>
      <c r="C71" s="50">
        <v>0.5</v>
      </c>
    </row>
    <row r="72" ht="15.75" customHeight="1">
      <c r="B72" s="53" t="s">
        <v>56</v>
      </c>
      <c r="C72" s="50">
        <v>0.5</v>
      </c>
    </row>
    <row r="73" ht="15.75" customHeight="1">
      <c r="B73" s="53" t="s">
        <v>20</v>
      </c>
      <c r="C73" s="50">
        <v>0.0</v>
      </c>
    </row>
    <row r="74" ht="15.75" customHeight="1"/>
    <row r="75" ht="15.75" customHeight="1">
      <c r="B75" s="54" t="s">
        <v>9</v>
      </c>
      <c r="C75" s="55">
        <v>300.0</v>
      </c>
    </row>
    <row r="76" ht="15.75" customHeight="1">
      <c r="B76" s="56" t="s">
        <v>57</v>
      </c>
      <c r="C76" s="54">
        <v>30.0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23">
    <mergeCell ref="F5:G5"/>
    <mergeCell ref="F6:G6"/>
    <mergeCell ref="J16:L16"/>
    <mergeCell ref="C6:D6"/>
    <mergeCell ref="B26:C26"/>
    <mergeCell ref="C30:G30"/>
    <mergeCell ref="C31:G31"/>
    <mergeCell ref="C34:G34"/>
    <mergeCell ref="C35:G35"/>
    <mergeCell ref="C36:G36"/>
    <mergeCell ref="C32:G33"/>
    <mergeCell ref="C37:G38"/>
    <mergeCell ref="C28:G28"/>
    <mergeCell ref="C29:G29"/>
    <mergeCell ref="B2:G2"/>
    <mergeCell ref="C3:D3"/>
    <mergeCell ref="F3:G3"/>
    <mergeCell ref="C4:G4"/>
    <mergeCell ref="C5:D5"/>
    <mergeCell ref="C7:G7"/>
    <mergeCell ref="A1:A39"/>
    <mergeCell ref="B28:B39"/>
    <mergeCell ref="C39:G39"/>
  </mergeCells>
  <dataValidations>
    <dataValidation type="list" allowBlank="1" sqref="F10 F16:F22">
      <formula1>"Honey Boba,Crystal Boba,Aloe Vera,Lychee Jelly,No Toppings"</formula1>
    </dataValidation>
    <dataValidation type="list" allowBlank="1" sqref="F14:F15">
      <formula1>"Honey Boba &amp; Creme Brulee (already included)"</formula1>
    </dataValidation>
    <dataValidation type="list" allowBlank="1" sqref="E14:E15">
      <formula1>"Regular Sweet (Set sweetness only)"</formula1>
    </dataValidation>
    <dataValidation type="list" allowBlank="1" sqref="E10:E13 E16:E17 E21:E22">
      <formula1>"Regular Sweet (70%),Half Sweet (50%),Less Sweet (30%),No Sweet (0%),Extra Sweet(100%)"</formula1>
    </dataValidation>
    <dataValidation type="list" allowBlank="1" showErrorMessage="1" sqref="F11:F13">
      <formula1>"Honey Boba,Crystal Boba,Aloe Vera,Lychee Jelly,No Toppings"</formula1>
    </dataValidation>
    <dataValidation type="list" allowBlank="1" sqref="D20">
      <formula1>"Rice Milk"</formula1>
    </dataValidation>
    <dataValidation type="list" allowBlank="1" sqref="E18:E19">
      <formula1>"Regular Sweet (70%),Less Sweet (30%)"</formula1>
    </dataValidation>
    <dataValidation type="list" allowBlank="1" showInputMessage="1" prompt="Click and enter a value from the list of items" sqref="D10">
      <formula1>"Classic Milk (Dairy),Oat Milk,Macadamia Nut Milk,Soy Milk"</formula1>
    </dataValidation>
    <dataValidation type="list" allowBlank="1" sqref="F5">
      <formula1>"Wedding,Corporate Event,Private Party"</formula1>
    </dataValidation>
    <dataValidation type="list" allowBlank="1" sqref="D11:D16 D22">
      <formula1>"Classic Milk (Dairy),Oat Milk,Macadamia Nut Milk,Soy Milk"</formula1>
    </dataValidation>
    <dataValidation type="list" allowBlank="1" sqref="D21">
      <formula1>"Classic Milk (Dairy),Oat Milk,Macadamia Nut Milk,Soy Milk,No Milk"</formula1>
    </dataValidation>
    <dataValidation type="list" allowBlank="1" sqref="D18:D19">
      <formula1>"No Milk"</formula1>
    </dataValidation>
    <dataValidation type="list" allowBlank="1" sqref="E20">
      <formula1>"Regular Sweet (Set Sweetness only)"</formula1>
    </dataValidation>
    <dataValidation type="list" allowBlank="1" sqref="D17">
      <formula1>"Salted Cheese,No Salted Cheese"</formula1>
    </dataValidation>
    <dataValidation type="list" allowBlank="1" sqref="F6">
      <formula1>"Full Service Catering,Drop-Off/Grab &amp; Go"</formula1>
    </dataValidation>
  </dataValidation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71"/>
  </cols>
  <sheetData>
    <row r="1">
      <c r="A1" s="57" t="s">
        <v>18</v>
      </c>
      <c r="B1" s="57">
        <v>0.0</v>
      </c>
    </row>
    <row r="2">
      <c r="A2" s="58" t="s">
        <v>50</v>
      </c>
      <c r="B2" s="57">
        <v>0.5</v>
      </c>
    </row>
    <row r="3">
      <c r="A3" s="58" t="s">
        <v>51</v>
      </c>
      <c r="B3" s="57">
        <v>0.5</v>
      </c>
    </row>
    <row r="4">
      <c r="A4" s="57" t="s">
        <v>52</v>
      </c>
      <c r="B4" s="57">
        <v>0.5</v>
      </c>
    </row>
    <row r="6">
      <c r="D6" s="57"/>
    </row>
  </sheetData>
  <dataValidations>
    <dataValidation type="list" allowBlank="1" sqref="D6">
      <formula1>"Classic Milk (Dairy),Oat Milk,Macadamia Nut Milk,Soy Milk"</formula1>
    </dataValidation>
  </dataValidations>
  <drawing r:id="rId1"/>
</worksheet>
</file>